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en\Desktop\"/>
    </mc:Choice>
  </mc:AlternateContent>
  <bookViews>
    <workbookView xWindow="0" yWindow="0" windowWidth="21570" windowHeight="76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I13" i="1"/>
  <c r="I12" i="1"/>
  <c r="H12" i="1"/>
  <c r="J12" i="1" s="1"/>
  <c r="J7" i="1"/>
  <c r="J6" i="1"/>
  <c r="J5" i="1"/>
  <c r="J4" i="1"/>
  <c r="K12" i="1" s="1"/>
  <c r="I7" i="1"/>
  <c r="I6" i="1"/>
  <c r="I5" i="1"/>
  <c r="I4" i="1"/>
  <c r="H6" i="1"/>
  <c r="H5" i="1"/>
  <c r="H4" i="1"/>
  <c r="F6" i="1"/>
  <c r="D6" i="1"/>
  <c r="E6" i="1"/>
  <c r="C6" i="1"/>
  <c r="F4" i="1"/>
  <c r="H13" i="1" s="1"/>
  <c r="J13" i="1" s="1"/>
  <c r="F5" i="1"/>
  <c r="K6" i="1" s="1"/>
  <c r="F3" i="1"/>
  <c r="K4" i="1" s="1"/>
  <c r="L14" i="1" l="1"/>
  <c r="H14" i="1"/>
  <c r="J14" i="1" s="1"/>
  <c r="F7" i="1"/>
  <c r="E10" i="1" s="1"/>
  <c r="C11" i="1"/>
  <c r="I14" i="1"/>
  <c r="D11" i="1"/>
  <c r="D12" i="1"/>
  <c r="L12" i="1"/>
  <c r="K5" i="1"/>
  <c r="L13" i="1" s="1"/>
  <c r="H7" i="1"/>
  <c r="E12" i="1" l="1"/>
  <c r="K7" i="1"/>
  <c r="E11" i="1"/>
  <c r="C14" i="1"/>
  <c r="C12" i="1"/>
  <c r="D10" i="1"/>
  <c r="C10" i="1"/>
  <c r="F13" i="1" l="1"/>
  <c r="C15" i="1" s="1"/>
</calcChain>
</file>

<file path=xl/sharedStrings.xml><?xml version="1.0" encoding="utf-8"?>
<sst xmlns="http://schemas.openxmlformats.org/spreadsheetml/2006/main" count="18" uniqueCount="16">
  <si>
    <t>réel</t>
  </si>
  <si>
    <t>accuracy</t>
  </si>
  <si>
    <t>Précision</t>
  </si>
  <si>
    <t>Recall</t>
  </si>
  <si>
    <t>Sensitivity</t>
  </si>
  <si>
    <t>Spécificity</t>
  </si>
  <si>
    <t>F-measure</t>
  </si>
  <si>
    <t>Cohen's Kappa</t>
  </si>
  <si>
    <t>confusion</t>
  </si>
  <si>
    <t>matrix</t>
  </si>
  <si>
    <t>deviation</t>
  </si>
  <si>
    <t>True positive</t>
  </si>
  <si>
    <t>False positive</t>
  </si>
  <si>
    <t>False negative</t>
  </si>
  <si>
    <t>True negative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</si>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</sst>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3" borderId="0" xfId="0" applyFill="1" applyAlignment="1">
      <alignment vertical="center" wrapText="1"/>
    </xf>
    <xf numFmtId="0" fontId="0" fillId="4" borderId="0" xfId="0" applyFill="1"/>
    <xf numFmtId="0" fontId="0" fillId="2" borderId="0" xfId="0" applyFill="1"/>
    <xf numFmtId="0" fontId="0" fillId="5" borderId="0" xfId="0" applyFill="1"/>
    <xf numFmtId="166" fontId="0" fillId="8" borderId="0" xfId="2" applyNumberFormat="1" applyFont="1" applyFill="1"/>
    <xf numFmtId="9" fontId="0" fillId="8" borderId="0" xfId="1" applyFont="1" applyFill="1"/>
    <xf numFmtId="164" fontId="0" fillId="8" borderId="0" xfId="1" applyNumberFormat="1" applyFont="1" applyFill="1"/>
    <xf numFmtId="9" fontId="0" fillId="8" borderId="0" xfId="0" applyNumberFormat="1" applyFill="1"/>
    <xf numFmtId="0" fontId="0" fillId="7" borderId="0" xfId="0" applyFill="1"/>
    <xf numFmtId="0" fontId="3" fillId="6" borderId="0" xfId="0" applyFont="1" applyFill="1"/>
    <xf numFmtId="164" fontId="3" fillId="6" borderId="0" xfId="1" applyNumberFormat="1" applyFont="1" applyFill="1"/>
    <xf numFmtId="10" fontId="3" fillId="6" borderId="0" xfId="1" applyNumberFormat="1" applyFont="1" applyFill="1"/>
    <xf numFmtId="164" fontId="0" fillId="2" borderId="0" xfId="1" applyNumberFormat="1" applyFont="1" applyFill="1"/>
    <xf numFmtId="2" fontId="0" fillId="3" borderId="0" xfId="0" applyNumberFormat="1" applyFill="1" applyAlignment="1">
      <alignment vertical="center" wrapText="1"/>
    </xf>
    <xf numFmtId="0" fontId="2" fillId="6" borderId="0" xfId="0" applyFont="1" applyFill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B1" workbookViewId="0">
      <selection activeCell="D7" sqref="D7"/>
    </sheetView>
  </sheetViews>
  <sheetFormatPr baseColWidth="10" defaultRowHeight="15" x14ac:dyDescent="0.25"/>
  <cols>
    <col min="2" max="2" width="21.28515625" customWidth="1"/>
    <col min="8" max="8" width="28.140625" customWidth="1"/>
    <col min="9" max="9" width="29.42578125" customWidth="1"/>
    <col min="10" max="10" width="32.5703125" customWidth="1"/>
    <col min="11" max="11" width="22.5703125" customWidth="1"/>
    <col min="12" max="12" width="30.140625" customWidth="1"/>
    <col min="13" max="13" width="29.5703125" customWidth="1"/>
  </cols>
  <sheetData>
    <row r="1" spans="1:12" x14ac:dyDescent="0.25">
      <c r="B1" s="9"/>
      <c r="C1" s="9" t="s">
        <v>8</v>
      </c>
      <c r="D1" s="9" t="s">
        <v>9</v>
      </c>
      <c r="E1" s="9"/>
      <c r="F1" s="9"/>
    </row>
    <row r="2" spans="1:12" x14ac:dyDescent="0.25">
      <c r="B2" s="9"/>
      <c r="C2" s="9">
        <v>1</v>
      </c>
      <c r="D2" s="9">
        <v>2</v>
      </c>
      <c r="E2" s="9">
        <v>3</v>
      </c>
      <c r="F2" s="9"/>
    </row>
    <row r="3" spans="1:12" x14ac:dyDescent="0.25">
      <c r="B3" s="9">
        <v>1</v>
      </c>
      <c r="C3" s="1">
        <v>165748</v>
      </c>
      <c r="D3" s="1">
        <v>5697</v>
      </c>
      <c r="E3" s="1">
        <v>18980</v>
      </c>
      <c r="F3" s="2">
        <f>SUM(C3:E3)</f>
        <v>190425</v>
      </c>
      <c r="H3" s="15" t="s">
        <v>11</v>
      </c>
      <c r="I3" s="15" t="s">
        <v>12</v>
      </c>
      <c r="J3" s="15" t="s">
        <v>14</v>
      </c>
      <c r="K3" s="15" t="s">
        <v>13</v>
      </c>
    </row>
    <row r="4" spans="1:12" x14ac:dyDescent="0.25">
      <c r="A4" t="s">
        <v>0</v>
      </c>
      <c r="B4" s="9">
        <v>2</v>
      </c>
      <c r="C4" s="1">
        <v>61038</v>
      </c>
      <c r="D4" s="1">
        <v>6718</v>
      </c>
      <c r="E4" s="1">
        <v>43267</v>
      </c>
      <c r="F4" s="2">
        <f t="shared" ref="F4:F5" si="0">SUM(C4:E4)</f>
        <v>111023</v>
      </c>
      <c r="H4" s="5">
        <f>C3</f>
        <v>165748</v>
      </c>
      <c r="I4" s="5">
        <f>C5+C4</f>
        <v>62694</v>
      </c>
      <c r="J4" s="5">
        <f>D4+E4+D5+E5</f>
        <v>52914</v>
      </c>
      <c r="K4" s="5">
        <f>F3-H4</f>
        <v>24677</v>
      </c>
    </row>
    <row r="5" spans="1:12" x14ac:dyDescent="0.25">
      <c r="B5" s="9">
        <v>3</v>
      </c>
      <c r="C5" s="1">
        <v>1656</v>
      </c>
      <c r="D5" s="1">
        <v>216</v>
      </c>
      <c r="E5" s="1">
        <v>2713</v>
      </c>
      <c r="F5" s="2">
        <f t="shared" si="0"/>
        <v>4585</v>
      </c>
      <c r="H5" s="5">
        <f>D4</f>
        <v>6718</v>
      </c>
      <c r="I5" s="5">
        <f>D3+D5</f>
        <v>5913</v>
      </c>
      <c r="J5" s="5">
        <f>C3+C5+E5+E3</f>
        <v>189097</v>
      </c>
      <c r="K5" s="5">
        <f>F4-H5</f>
        <v>104305</v>
      </c>
    </row>
    <row r="6" spans="1:12" x14ac:dyDescent="0.25">
      <c r="A6" s="4"/>
      <c r="B6" s="4"/>
      <c r="C6" s="4">
        <f>SUM(C3:C5)</f>
        <v>228442</v>
      </c>
      <c r="D6" s="4">
        <f t="shared" ref="D6:E6" si="1">SUM(D3:D5)</f>
        <v>12631</v>
      </c>
      <c r="E6" s="4">
        <f t="shared" si="1"/>
        <v>64960</v>
      </c>
      <c r="F6" s="3">
        <f>C3+D4+E5</f>
        <v>175179</v>
      </c>
      <c r="H6" s="5">
        <f>E5</f>
        <v>2713</v>
      </c>
      <c r="I6" s="5">
        <f>E3+E4</f>
        <v>62247</v>
      </c>
      <c r="J6" s="5">
        <f>C3+D3+C4+D4</f>
        <v>239201</v>
      </c>
      <c r="K6" s="5">
        <f>F5-H6</f>
        <v>1872</v>
      </c>
    </row>
    <row r="7" spans="1:12" x14ac:dyDescent="0.25">
      <c r="E7" t="s">
        <v>15</v>
      </c>
      <c r="F7">
        <f>F3+F4+F5</f>
        <v>306033</v>
      </c>
      <c r="H7" s="5">
        <f>SUM(H4:H6)</f>
        <v>175179</v>
      </c>
      <c r="I7" s="5">
        <f t="shared" ref="I7:K7" si="2">SUM(I4:I6)</f>
        <v>130854</v>
      </c>
      <c r="J7" s="5">
        <f>SUM(J4:J6)</f>
        <v>481212</v>
      </c>
      <c r="K7" s="5">
        <f t="shared" si="2"/>
        <v>130854</v>
      </c>
    </row>
    <row r="8" spans="1:12" x14ac:dyDescent="0.25">
      <c r="B8" s="9" t="s">
        <v>10</v>
      </c>
      <c r="C8" s="9" t="s">
        <v>9</v>
      </c>
      <c r="D8" s="9"/>
      <c r="E8" s="9"/>
      <c r="F8" s="9"/>
    </row>
    <row r="9" spans="1:12" x14ac:dyDescent="0.25">
      <c r="A9" t="s">
        <v>1</v>
      </c>
      <c r="B9" s="9"/>
      <c r="C9" s="9">
        <v>1</v>
      </c>
      <c r="D9" s="9">
        <v>2</v>
      </c>
      <c r="E9" s="9">
        <v>3</v>
      </c>
      <c r="F9" s="9"/>
    </row>
    <row r="10" spans="1:12" x14ac:dyDescent="0.25">
      <c r="B10" s="9">
        <v>1</v>
      </c>
      <c r="C10" s="14">
        <f>(C$6*$F3)/($F$7*$F$7)</f>
        <v>0.46447612867156696</v>
      </c>
      <c r="D10" s="14">
        <f t="shared" ref="D10:E10" si="3">(D$6*$F3)/($F$7*$F$7)</f>
        <v>2.5681783477865552E-2</v>
      </c>
      <c r="E10" s="14">
        <f t="shared" si="3"/>
        <v>0.13207890544866965</v>
      </c>
      <c r="F10" s="2"/>
    </row>
    <row r="11" spans="1:12" x14ac:dyDescent="0.25">
      <c r="B11" s="9">
        <v>2</v>
      </c>
      <c r="C11" s="14">
        <f t="shared" ref="C11:E11" si="4">(C$6*$F4)/($F$7*$F$7)</f>
        <v>0.27080232760143563</v>
      </c>
      <c r="D11" s="14">
        <f t="shared" si="4"/>
        <v>1.497318444039946E-2</v>
      </c>
      <c r="E11" s="14">
        <f t="shared" si="4"/>
        <v>7.7005625940016545E-2</v>
      </c>
      <c r="F11" s="2"/>
      <c r="H11" s="15" t="s">
        <v>3</v>
      </c>
      <c r="I11" s="15" t="s">
        <v>2</v>
      </c>
      <c r="J11" s="15" t="s">
        <v>4</v>
      </c>
      <c r="K11" s="15" t="s">
        <v>5</v>
      </c>
      <c r="L11" s="15" t="s">
        <v>6</v>
      </c>
    </row>
    <row r="12" spans="1:12" x14ac:dyDescent="0.25">
      <c r="B12" s="9">
        <v>3</v>
      </c>
      <c r="C12" s="14">
        <f t="shared" ref="C12:E12" si="5">(C$6*$F5)/($F$7*$F$7)</f>
        <v>1.1183526585055189E-2</v>
      </c>
      <c r="D12" s="14">
        <f t="shared" si="5"/>
        <v>6.1835881447296081E-4</v>
      </c>
      <c r="E12" s="14">
        <f t="shared" si="5"/>
        <v>3.1801590205180535E-3</v>
      </c>
      <c r="F12" s="2"/>
      <c r="H12" s="6">
        <f>C3/F3</f>
        <v>0.8704109229355389</v>
      </c>
      <c r="I12" s="7">
        <f>1-((C4+C5)/C6)</f>
        <v>0.72555834741422331</v>
      </c>
      <c r="J12" s="8">
        <f>H12</f>
        <v>0.8704109229355389</v>
      </c>
      <c r="K12" s="7">
        <f>J4/(J4+I4)</f>
        <v>0.45770188914261989</v>
      </c>
      <c r="L12" s="7">
        <f>H4*2/(H4*2+I4+K4)</f>
        <v>0.79141111617768889</v>
      </c>
    </row>
    <row r="13" spans="1:12" x14ac:dyDescent="0.25">
      <c r="B13" s="9"/>
      <c r="C13" s="4"/>
      <c r="D13" s="4"/>
      <c r="E13" s="4"/>
      <c r="F13" s="13">
        <f>C10+D11+E12</f>
        <v>0.48262947213248447</v>
      </c>
      <c r="H13" s="6">
        <f>D4/F4</f>
        <v>6.0509984417643194E-2</v>
      </c>
      <c r="I13" s="7">
        <f>1-((D3+D5)/D6)</f>
        <v>0.53186604386034353</v>
      </c>
      <c r="J13" s="8">
        <f t="shared" ref="J13:J14" si="6">H13</f>
        <v>6.0509984417643194E-2</v>
      </c>
      <c r="K13" s="7">
        <f>J5/(J5+I5)</f>
        <v>0.96967847802676788</v>
      </c>
      <c r="L13" s="7">
        <f t="shared" ref="L13:L14" si="7">H5*2/(H5*2+I5+K5)</f>
        <v>0.10865802966341566</v>
      </c>
    </row>
    <row r="14" spans="1:12" x14ac:dyDescent="0.25">
      <c r="B14" s="10" t="s">
        <v>1</v>
      </c>
      <c r="C14" s="11">
        <f>F6/F7</f>
        <v>0.57241866073266612</v>
      </c>
      <c r="D14" s="10"/>
      <c r="E14" s="10"/>
      <c r="F14" s="10"/>
      <c r="H14" s="6">
        <f>E5/F5</f>
        <v>0.59171210468920388</v>
      </c>
      <c r="I14" s="7">
        <f>1-((E3+E4)/E6)</f>
        <v>4.1764162561576335E-2</v>
      </c>
      <c r="J14" s="8">
        <f t="shared" si="6"/>
        <v>0.59171210468920388</v>
      </c>
      <c r="K14" s="7">
        <f>J6/(J6+I6)</f>
        <v>0.79350667445131495</v>
      </c>
      <c r="L14" s="7">
        <f t="shared" si="7"/>
        <v>7.8021424976633835E-2</v>
      </c>
    </row>
    <row r="15" spans="1:12" x14ac:dyDescent="0.25">
      <c r="B15" s="10" t="s">
        <v>7</v>
      </c>
      <c r="C15" s="12">
        <f>(C14-F13)*(1-F13)</f>
        <v>4.6454279902871889E-2</v>
      </c>
      <c r="D15" s="10"/>
      <c r="E15" s="10"/>
      <c r="F15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fabien</cp:lastModifiedBy>
  <dcterms:created xsi:type="dcterms:W3CDTF">2014-12-31T01:31:27Z</dcterms:created>
  <dcterms:modified xsi:type="dcterms:W3CDTF">2015-05-20T00:18:34Z</dcterms:modified>
</cp:coreProperties>
</file>